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15480" windowHeight="7995"/>
  </bookViews>
  <sheets>
    <sheet name="Mantenimiento" sheetId="1" r:id="rId1"/>
    <sheet name="Cajon Estacionamientos" sheetId="2" r:id="rId2"/>
    <sheet name="Hoja3" sheetId="3" r:id="rId3"/>
  </sheets>
  <definedNames>
    <definedName name="_xlnm._FilterDatabase" localSheetId="0" hidden="1">Mantenimiento!$A$8:$O$8</definedName>
  </definedNames>
  <calcPr calcId="124519"/>
</workbook>
</file>

<file path=xl/calcChain.xml><?xml version="1.0" encoding="utf-8"?>
<calcChain xmlns="http://schemas.openxmlformats.org/spreadsheetml/2006/main">
  <c r="O24" i="1"/>
  <c r="O25"/>
  <c r="O38"/>
  <c r="O39"/>
  <c r="N14"/>
  <c r="O14" s="1"/>
  <c r="N30"/>
  <c r="O30" s="1"/>
  <c r="E11" i="2"/>
  <c r="N11" i="1"/>
  <c r="O11" s="1"/>
  <c r="N8"/>
  <c r="O8" s="1"/>
  <c r="N9"/>
  <c r="O9" s="1"/>
  <c r="N36"/>
  <c r="O36" s="1"/>
  <c r="N37"/>
  <c r="O37" s="1"/>
  <c r="N17"/>
  <c r="O17" s="1"/>
  <c r="O28"/>
  <c r="N35"/>
  <c r="O35" s="1"/>
  <c r="N16"/>
  <c r="O16" s="1"/>
  <c r="N34"/>
  <c r="O34" s="1"/>
  <c r="N13"/>
  <c r="O13" s="1"/>
  <c r="N33"/>
  <c r="O33" s="1"/>
  <c r="N23"/>
  <c r="O23" s="1"/>
  <c r="N15"/>
  <c r="O15" s="1"/>
  <c r="N22"/>
  <c r="O22" s="1"/>
  <c r="N21"/>
  <c r="O21" s="1"/>
  <c r="N20"/>
  <c r="O20" s="1"/>
  <c r="N19"/>
  <c r="O19" s="1"/>
  <c r="N32"/>
  <c r="O32" s="1"/>
  <c r="N31"/>
  <c r="O31" s="1"/>
  <c r="N26"/>
  <c r="O26" s="1"/>
  <c r="N18"/>
  <c r="O18" s="1"/>
  <c r="N29"/>
  <c r="O29" s="1"/>
  <c r="D10"/>
  <c r="N10" s="1"/>
  <c r="O10" s="1"/>
  <c r="J27"/>
  <c r="N27" s="1"/>
  <c r="O27" s="1"/>
  <c r="D12"/>
  <c r="N12" s="1"/>
  <c r="O12" s="1"/>
  <c r="N40" l="1"/>
</calcChain>
</file>

<file path=xl/sharedStrings.xml><?xml version="1.0" encoding="utf-8"?>
<sst xmlns="http://schemas.openxmlformats.org/spreadsheetml/2006/main" count="251" uniqueCount="88">
  <si>
    <t>San Salvador</t>
  </si>
  <si>
    <t>Mayo</t>
  </si>
  <si>
    <t>TORRE</t>
  </si>
  <si>
    <t>Nueva York</t>
  </si>
  <si>
    <t>Eslovaquia</t>
  </si>
  <si>
    <t>Minesota</t>
  </si>
  <si>
    <t>Washington</t>
  </si>
  <si>
    <t>Siria</t>
  </si>
  <si>
    <t>Bogota</t>
  </si>
  <si>
    <t xml:space="preserve">Abril </t>
  </si>
  <si>
    <t>TOTAL</t>
  </si>
  <si>
    <t>Asuncion</t>
  </si>
  <si>
    <t>Cabo</t>
  </si>
  <si>
    <t>Dacca</t>
  </si>
  <si>
    <t>Singapur</t>
  </si>
  <si>
    <t>Marzo</t>
  </si>
  <si>
    <t>Camberra</t>
  </si>
  <si>
    <t>Guatemala</t>
  </si>
  <si>
    <t>Dic, Ene, Feb</t>
  </si>
  <si>
    <t>Luanda</t>
  </si>
  <si>
    <t>Tripoli</t>
  </si>
  <si>
    <t>Yokohama</t>
  </si>
  <si>
    <t>Hamburgo</t>
  </si>
  <si>
    <t>Santo Domingo</t>
  </si>
  <si>
    <t>Tegucigalpa</t>
  </si>
  <si>
    <t>Ankara</t>
  </si>
  <si>
    <t>Tunez</t>
  </si>
  <si>
    <t>Santiago</t>
  </si>
  <si>
    <t>Montevideo</t>
  </si>
  <si>
    <t>Brasilia</t>
  </si>
  <si>
    <t>Toronto</t>
  </si>
  <si>
    <t>Sofia</t>
  </si>
  <si>
    <t>Honolulu</t>
  </si>
  <si>
    <t>Caracas</t>
  </si>
  <si>
    <t>Buenos Aires</t>
  </si>
  <si>
    <t>El Cairo</t>
  </si>
  <si>
    <t>Ottawa</t>
  </si>
  <si>
    <t>Quito</t>
  </si>
  <si>
    <t>Feb-Jun 2010</t>
  </si>
  <si>
    <t xml:space="preserve">                                                                 ADEUDOS  DEL PAGO DE MANTENIMIENTO</t>
  </si>
  <si>
    <t>ADEUDO ANTERIOR</t>
  </si>
  <si>
    <t>|</t>
  </si>
  <si>
    <t xml:space="preserve"> Ene, Feb</t>
  </si>
  <si>
    <t>Junio</t>
  </si>
  <si>
    <t>Bogota 706</t>
  </si>
  <si>
    <t>Abr- May</t>
  </si>
  <si>
    <t>Camberra 402</t>
  </si>
  <si>
    <t>Minessota 206</t>
  </si>
  <si>
    <t>No. Cajon</t>
  </si>
  <si>
    <t>Edificio y Depto</t>
  </si>
  <si>
    <t>Yokohama 502</t>
  </si>
  <si>
    <t>Agosto '09</t>
  </si>
  <si>
    <t>San salvador 502</t>
  </si>
  <si>
    <t>Nota: Judith  te solicito tu apoyo por favor para ver la posibilidad de recuperar este dinero, ya que fue recomendado por ti.</t>
  </si>
  <si>
    <t>Mes</t>
  </si>
  <si>
    <t>Cantidad</t>
  </si>
  <si>
    <t>Total</t>
  </si>
  <si>
    <t>*</t>
  </si>
  <si>
    <t xml:space="preserve">* Estos condominos se fueron sin pagar </t>
  </si>
  <si>
    <t xml:space="preserve">     ADEUDOS DE PAGO DE CAJONES DE ESTACIONAMIENTOS</t>
  </si>
  <si>
    <t>Nueva York 702</t>
  </si>
  <si>
    <t>Jun, Jul, Ago ´09</t>
  </si>
  <si>
    <t>San salvador 602</t>
  </si>
  <si>
    <t>meses</t>
  </si>
  <si>
    <t xml:space="preserve">                                                                                                                TORRES TOREO II</t>
  </si>
  <si>
    <t>TOTAL MESE ADEUDO</t>
  </si>
  <si>
    <t>Y asi ellos podran pagar la deuda y se les garantiza el cumplimiento de</t>
  </si>
  <si>
    <t>estos servicios.</t>
  </si>
  <si>
    <t>Toreo II.</t>
  </si>
  <si>
    <t xml:space="preserve">Vecino, queremos seguirte dando el servicio de limpieza, mantenimiento,  </t>
  </si>
  <si>
    <t>recoleccion de basura, luz en areas comunes, bombas y vigilancia, apoya a</t>
  </si>
  <si>
    <t>De antemano muchas gracias por su apoyo!!!!!</t>
  </si>
  <si>
    <t>Recuerden que es para el beneficio de todos los habitantes de Torres del</t>
  </si>
  <si>
    <t xml:space="preserve">NOTA: En asamblea de </t>
  </si>
  <si>
    <t>el pago del mantenimiento</t>
  </si>
  <si>
    <t>para pagar los recibos de luz</t>
  </si>
  <si>
    <t>TORRES TOREO II</t>
  </si>
  <si>
    <t>Mayra Cordero - Administracion General Provisional</t>
  </si>
  <si>
    <t>tu administrador con tu pago oportuno de cuotas de mantenimiento.</t>
  </si>
  <si>
    <t xml:space="preserve">administradores del día </t>
  </si>
  <si>
    <t>aumentaría solo 3 meses</t>
  </si>
  <si>
    <t xml:space="preserve">y también el prorratear luz </t>
  </si>
  <si>
    <t>en áreas comunes, bombas y</t>
  </si>
  <si>
    <t>19 de Mayo se acordó que</t>
  </si>
  <si>
    <t>fue registrarse ante Prosoc</t>
  </si>
  <si>
    <t>pozo. Esto reducirá pago de Mtto.</t>
  </si>
  <si>
    <t xml:space="preserve">En la misma asamblea </t>
  </si>
  <si>
    <t>El compromiso de todos los administradores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</si>
</sst>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5">
    <xf numFmtId="0" fontId="0" fillId="0" borderId="0" xfId="0"/>
    <xf numFmtId="0" fontId="0" fillId="0" borderId="1" xfId="0" applyBorder="1"/>
    <xf numFmtId="0" fontId="2" fillId="0" borderId="1" xfId="0" applyFont="1" applyBorder="1"/>
    <xf numFmtId="3" fontId="0" fillId="0" borderId="1" xfId="0" applyNumberFormat="1" applyBorder="1"/>
    <xf numFmtId="0" fontId="0" fillId="0" borderId="2" xfId="0" applyBorder="1"/>
    <xf numFmtId="44" fontId="0" fillId="0" borderId="3" xfId="1" applyFont="1" applyBorder="1"/>
    <xf numFmtId="4" fontId="0" fillId="0" borderId="1" xfId="0" applyNumberFormat="1" applyBorder="1"/>
    <xf numFmtId="0" fontId="0" fillId="3" borderId="1" xfId="0" applyFill="1" applyBorder="1"/>
    <xf numFmtId="0" fontId="2" fillId="0" borderId="0" xfId="0" applyFont="1"/>
    <xf numFmtId="0" fontId="0" fillId="0" borderId="9" xfId="0" applyBorder="1"/>
    <xf numFmtId="0" fontId="0" fillId="0" borderId="7" xfId="0" applyBorder="1"/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44" fontId="0" fillId="0" borderId="8" xfId="1" applyFont="1" applyBorder="1"/>
    <xf numFmtId="0" fontId="3" fillId="0" borderId="0" xfId="0" applyFont="1"/>
    <xf numFmtId="44" fontId="3" fillId="0" borderId="0" xfId="1" applyFont="1"/>
    <xf numFmtId="0" fontId="5" fillId="0" borderId="0" xfId="0" applyFont="1"/>
    <xf numFmtId="0" fontId="4" fillId="0" borderId="2" xfId="0" applyFont="1" applyBorder="1"/>
    <xf numFmtId="0" fontId="4" fillId="0" borderId="1" xfId="0" applyFont="1" applyBorder="1"/>
    <xf numFmtId="44" fontId="4" fillId="0" borderId="3" xfId="1" applyFont="1" applyBorder="1"/>
    <xf numFmtId="0" fontId="4" fillId="0" borderId="4" xfId="0" applyFont="1" applyBorder="1"/>
    <xf numFmtId="0" fontId="4" fillId="0" borderId="5" xfId="0" applyFont="1" applyBorder="1"/>
    <xf numFmtId="44" fontId="4" fillId="0" borderId="6" xfId="1" applyFont="1" applyBorder="1"/>
    <xf numFmtId="17" fontId="0" fillId="0" borderId="1" xfId="0" applyNumberFormat="1" applyBorder="1"/>
    <xf numFmtId="0" fontId="2" fillId="0" borderId="7" xfId="0" applyFont="1" applyBorder="1"/>
    <xf numFmtId="3" fontId="0" fillId="0" borderId="7" xfId="0" applyNumberFormat="1" applyBorder="1"/>
    <xf numFmtId="0" fontId="0" fillId="3" borderId="7" xfId="0" applyFill="1" applyBorder="1"/>
    <xf numFmtId="44" fontId="0" fillId="0" borderId="14" xfId="1" applyFont="1" applyBorder="1"/>
    <xf numFmtId="44" fontId="0" fillId="0" borderId="15" xfId="1" applyFont="1" applyBorder="1"/>
    <xf numFmtId="0" fontId="2" fillId="3" borderId="13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6" fillId="0" borderId="0" xfId="0" applyFont="1" applyFill="1" applyAlignment="1">
      <alignment horizontal="left" vertical="center"/>
    </xf>
    <xf numFmtId="44" fontId="6" fillId="0" borderId="0" xfId="1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3" borderId="16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44" fontId="2" fillId="3" borderId="17" xfId="0" applyNumberFormat="1" applyFont="1" applyFill="1" applyBorder="1" applyAlignment="1">
      <alignment horizontal="center"/>
    </xf>
    <xf numFmtId="1" fontId="0" fillId="0" borderId="3" xfId="0" applyNumberFormat="1" applyBorder="1" applyAlignment="1">
      <alignment horizontal="center"/>
    </xf>
    <xf numFmtId="0" fontId="0" fillId="0" borderId="5" xfId="0" applyBorder="1"/>
    <xf numFmtId="3" fontId="0" fillId="0" borderId="5" xfId="0" applyNumberFormat="1" applyBorder="1"/>
    <xf numFmtId="0" fontId="0" fillId="3" borderId="5" xfId="0" applyFill="1" applyBorder="1"/>
    <xf numFmtId="44" fontId="0" fillId="0" borderId="18" xfId="1" applyFont="1" applyBorder="1"/>
    <xf numFmtId="1" fontId="0" fillId="0" borderId="6" xfId="0" applyNumberFormat="1" applyBorder="1" applyAlignment="1">
      <alignment horizontal="center"/>
    </xf>
    <xf numFmtId="1" fontId="0" fillId="0" borderId="8" xfId="0" applyNumberFormat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left" vertical="center"/>
    </xf>
    <xf numFmtId="0" fontId="2" fillId="3" borderId="20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0" fontId="8" fillId="0" borderId="0" xfId="0" applyFont="1"/>
    <xf numFmtId="0" fontId="7" fillId="0" borderId="21" xfId="0" applyFont="1" applyBorder="1" applyAlignment="1">
      <alignment horizontal="left" vertical="center"/>
    </xf>
    <xf numFmtId="0" fontId="7" fillId="0" borderId="22" xfId="0" applyFont="1" applyBorder="1"/>
    <xf numFmtId="0" fontId="7" fillId="0" borderId="23" xfId="0" applyFont="1" applyBorder="1" applyAlignment="1">
      <alignment horizontal="left" vertical="center"/>
    </xf>
    <xf numFmtId="0" fontId="7" fillId="0" borderId="24" xfId="0" applyFont="1" applyBorder="1"/>
    <xf numFmtId="0" fontId="7" fillId="0" borderId="23" xfId="0" applyFont="1" applyFill="1" applyBorder="1" applyAlignment="1">
      <alignment horizontal="left" vertical="center"/>
    </xf>
    <xf numFmtId="0" fontId="7" fillId="0" borderId="21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0" fillId="0" borderId="0" xfId="0" applyBorder="1"/>
    <xf numFmtId="0" fontId="7" fillId="0" borderId="25" xfId="0" applyFont="1" applyFill="1" applyBorder="1" applyAlignment="1">
      <alignment horizontal="left" vertical="center"/>
    </xf>
    <xf numFmtId="0" fontId="0" fillId="0" borderId="22" xfId="0" applyBorder="1" applyAlignment="1"/>
    <xf numFmtId="0" fontId="0" fillId="0" borderId="24" xfId="0" applyBorder="1" applyAlignment="1"/>
    <xf numFmtId="0" fontId="0" fillId="0" borderId="26" xfId="0" applyBorder="1" applyAlignment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5:S54"/>
  <sheetViews>
    <sheetView tabSelected="1" topLeftCell="B1" workbookViewId="0">
      <selection activeCell="R50" sqref="B1:R50"/>
    </sheetView>
  </sheetViews>
  <sheetFormatPr baseColWidth="10" defaultRowHeight="15"/>
  <cols>
    <col min="1" max="1" width="1.85546875" hidden="1" customWidth="1"/>
    <col min="2" max="2" width="14.140625" customWidth="1"/>
    <col min="3" max="3" width="12" hidden="1" customWidth="1"/>
    <col min="4" max="4" width="10.5703125" hidden="1" customWidth="1"/>
    <col min="5" max="5" width="12.28515625" hidden="1" customWidth="1"/>
    <col min="6" max="6" width="11.5703125" hidden="1" customWidth="1"/>
    <col min="7" max="7" width="9.42578125" hidden="1" customWidth="1"/>
    <col min="8" max="8" width="11" hidden="1" customWidth="1"/>
    <col min="9" max="9" width="9.140625" hidden="1" customWidth="1"/>
    <col min="10" max="12" width="0" hidden="1" customWidth="1"/>
    <col min="13" max="13" width="2" hidden="1" customWidth="1"/>
    <col min="14" max="14" width="17.42578125" bestFit="1" customWidth="1"/>
    <col min="15" max="15" width="20.140625" bestFit="1" customWidth="1"/>
    <col min="16" max="16" width="7.5703125" customWidth="1"/>
    <col min="17" max="17" width="19.7109375" customWidth="1"/>
    <col min="18" max="18" width="12.5703125" customWidth="1"/>
  </cols>
  <sheetData>
    <row r="5" spans="1:15" ht="18.75">
      <c r="B5" s="34" t="s">
        <v>39</v>
      </c>
      <c r="N5" s="34"/>
    </row>
    <row r="6" spans="1:15" ht="19.5" thickBot="1">
      <c r="N6" s="18" t="s">
        <v>76</v>
      </c>
    </row>
    <row r="7" spans="1:15" ht="21" customHeight="1" thickBot="1">
      <c r="B7" s="33" t="s">
        <v>2</v>
      </c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33" t="s">
        <v>10</v>
      </c>
      <c r="O7" s="33" t="s">
        <v>65</v>
      </c>
    </row>
    <row r="8" spans="1:15">
      <c r="B8" s="9" t="s">
        <v>34</v>
      </c>
      <c r="C8" s="10"/>
      <c r="D8" s="28" t="s">
        <v>40</v>
      </c>
      <c r="E8" s="28"/>
      <c r="F8" s="29">
        <v>35260</v>
      </c>
      <c r="G8" s="10"/>
      <c r="H8" s="29"/>
      <c r="I8" s="10" t="s">
        <v>1</v>
      </c>
      <c r="J8" s="29">
        <v>5000</v>
      </c>
      <c r="K8" s="29" t="s">
        <v>43</v>
      </c>
      <c r="L8" s="29">
        <v>5000</v>
      </c>
      <c r="M8" s="30"/>
      <c r="N8" s="31">
        <f>L8+J8+F8</f>
        <v>45260</v>
      </c>
      <c r="O8" s="47">
        <f>+N8/5000</f>
        <v>9.0519999999999996</v>
      </c>
    </row>
    <row r="9" spans="1:15">
      <c r="B9" s="4" t="s">
        <v>32</v>
      </c>
      <c r="C9" s="1"/>
      <c r="D9" s="2" t="s">
        <v>40</v>
      </c>
      <c r="E9" s="1"/>
      <c r="F9" s="6">
        <v>32307.5</v>
      </c>
      <c r="G9" s="1"/>
      <c r="H9" s="1"/>
      <c r="I9" s="1"/>
      <c r="J9" s="3"/>
      <c r="K9" s="3" t="s">
        <v>43</v>
      </c>
      <c r="L9" s="3">
        <v>5000</v>
      </c>
      <c r="M9" s="7"/>
      <c r="N9" s="32">
        <f>L9+F9</f>
        <v>37307.5</v>
      </c>
      <c r="O9" s="41">
        <f>+N9/5000</f>
        <v>7.4615</v>
      </c>
    </row>
    <row r="10" spans="1:15">
      <c r="B10" s="4" t="s">
        <v>17</v>
      </c>
      <c r="C10" s="1" t="s">
        <v>42</v>
      </c>
      <c r="D10" s="1">
        <f>2540*2</f>
        <v>5080</v>
      </c>
      <c r="E10" s="1" t="s">
        <v>15</v>
      </c>
      <c r="F10" s="3">
        <v>2540</v>
      </c>
      <c r="G10" s="1" t="s">
        <v>9</v>
      </c>
      <c r="H10" s="3">
        <v>2540</v>
      </c>
      <c r="I10" s="1" t="s">
        <v>1</v>
      </c>
      <c r="J10" s="3">
        <v>5000</v>
      </c>
      <c r="K10" s="3" t="s">
        <v>43</v>
      </c>
      <c r="L10" s="3">
        <v>5000</v>
      </c>
      <c r="M10" s="7"/>
      <c r="N10" s="32">
        <f>L10+J10+H10+F10+D10</f>
        <v>20160</v>
      </c>
      <c r="O10" s="41">
        <f>+N10/5000</f>
        <v>4.032</v>
      </c>
    </row>
    <row r="11" spans="1:15">
      <c r="B11" s="4" t="s">
        <v>35</v>
      </c>
      <c r="C11" s="27">
        <v>40118</v>
      </c>
      <c r="D11" s="1">
        <v>2000</v>
      </c>
      <c r="E11" s="1" t="s">
        <v>38</v>
      </c>
      <c r="F11" s="3">
        <v>10040</v>
      </c>
      <c r="G11" s="1"/>
      <c r="H11" s="3"/>
      <c r="I11" s="1"/>
      <c r="J11" s="3"/>
      <c r="K11" s="3" t="s">
        <v>43</v>
      </c>
      <c r="L11" s="3">
        <v>5000</v>
      </c>
      <c r="M11" s="7"/>
      <c r="N11" s="32">
        <f>L11+F11+D11</f>
        <v>17040</v>
      </c>
      <c r="O11" s="41">
        <f>+N11/5000</f>
        <v>3.4079999999999999</v>
      </c>
    </row>
    <row r="12" spans="1:15">
      <c r="B12" s="4" t="s">
        <v>21</v>
      </c>
      <c r="C12" s="1" t="s">
        <v>18</v>
      </c>
      <c r="D12" s="1">
        <f>2540*3</f>
        <v>7620</v>
      </c>
      <c r="E12" s="1" t="s">
        <v>15</v>
      </c>
      <c r="F12" s="3">
        <v>2540</v>
      </c>
      <c r="G12" s="1" t="s">
        <v>9</v>
      </c>
      <c r="H12" s="3">
        <v>2540</v>
      </c>
      <c r="I12" s="1" t="s">
        <v>1</v>
      </c>
      <c r="J12" s="3">
        <v>5000</v>
      </c>
      <c r="K12" s="3" t="s">
        <v>43</v>
      </c>
      <c r="L12" s="3">
        <v>5000</v>
      </c>
      <c r="M12" s="7"/>
      <c r="N12" s="32">
        <f>L12+J12+H12+F12+D12-7540</f>
        <v>15160</v>
      </c>
      <c r="O12" s="41">
        <f>+N12/5000</f>
        <v>3.032</v>
      </c>
    </row>
    <row r="13" spans="1:15">
      <c r="B13" s="4" t="s">
        <v>22</v>
      </c>
      <c r="C13" s="1"/>
      <c r="D13" s="1"/>
      <c r="E13" s="1" t="s">
        <v>15</v>
      </c>
      <c r="F13" s="3">
        <v>2540</v>
      </c>
      <c r="G13" s="1" t="s">
        <v>9</v>
      </c>
      <c r="H13" s="3">
        <v>2540</v>
      </c>
      <c r="I13" s="1" t="s">
        <v>1</v>
      </c>
      <c r="J13" s="3">
        <v>5000</v>
      </c>
      <c r="K13" s="3" t="s">
        <v>43</v>
      </c>
      <c r="L13" s="3">
        <v>5000</v>
      </c>
      <c r="M13" s="7"/>
      <c r="N13" s="32">
        <f>L13+J13+H13+F13</f>
        <v>15080</v>
      </c>
      <c r="O13" s="41">
        <f>+N13/5000</f>
        <v>3.016</v>
      </c>
    </row>
    <row r="14" spans="1:15">
      <c r="B14" s="4" t="s">
        <v>26</v>
      </c>
      <c r="C14" s="1"/>
      <c r="D14" s="1"/>
      <c r="E14" s="1"/>
      <c r="F14" s="1"/>
      <c r="G14" s="1" t="s">
        <v>9</v>
      </c>
      <c r="H14" s="3">
        <v>2540</v>
      </c>
      <c r="I14" s="1" t="s">
        <v>1</v>
      </c>
      <c r="J14" s="3">
        <v>5000</v>
      </c>
      <c r="K14" s="3" t="s">
        <v>43</v>
      </c>
      <c r="L14" s="3">
        <v>5000</v>
      </c>
      <c r="M14" s="7"/>
      <c r="N14" s="32">
        <f>L14+J14+H14+1120</f>
        <v>13660</v>
      </c>
      <c r="O14" s="41">
        <f>+N14/5000</f>
        <v>2.7320000000000002</v>
      </c>
    </row>
    <row r="15" spans="1:15">
      <c r="B15" s="4" t="s">
        <v>16</v>
      </c>
      <c r="C15" s="1"/>
      <c r="D15" s="3"/>
      <c r="E15" s="1"/>
      <c r="F15" s="3"/>
      <c r="G15" s="1" t="s">
        <v>9</v>
      </c>
      <c r="H15" s="3">
        <v>2540</v>
      </c>
      <c r="I15" s="1" t="s">
        <v>1</v>
      </c>
      <c r="J15" s="3">
        <v>5000</v>
      </c>
      <c r="K15" s="3" t="s">
        <v>43</v>
      </c>
      <c r="L15" s="3">
        <v>5000</v>
      </c>
      <c r="M15" s="7"/>
      <c r="N15" s="32">
        <f>L15+J15+H15</f>
        <v>12540</v>
      </c>
      <c r="O15" s="41">
        <f>+N15/5000</f>
        <v>2.508</v>
      </c>
    </row>
    <row r="16" spans="1:15">
      <c r="A16" t="s">
        <v>41</v>
      </c>
      <c r="B16" s="4" t="s">
        <v>25</v>
      </c>
      <c r="C16" s="1"/>
      <c r="D16" s="1"/>
      <c r="E16" s="1"/>
      <c r="F16" s="1"/>
      <c r="G16" s="1" t="s">
        <v>9</v>
      </c>
      <c r="H16" s="3">
        <v>2540</v>
      </c>
      <c r="I16" s="1" t="s">
        <v>1</v>
      </c>
      <c r="J16" s="3">
        <v>5000</v>
      </c>
      <c r="K16" s="3" t="s">
        <v>43</v>
      </c>
      <c r="L16" s="3">
        <v>5000</v>
      </c>
      <c r="M16" s="7"/>
      <c r="N16" s="32">
        <f>L16+J16+H16</f>
        <v>12540</v>
      </c>
      <c r="O16" s="41">
        <f>+N16/5000</f>
        <v>2.508</v>
      </c>
    </row>
    <row r="17" spans="2:15">
      <c r="B17" s="4" t="s">
        <v>29</v>
      </c>
      <c r="C17" s="1"/>
      <c r="D17" s="1"/>
      <c r="E17" s="1"/>
      <c r="F17" s="1"/>
      <c r="G17" s="1" t="s">
        <v>9</v>
      </c>
      <c r="H17" s="3">
        <v>2540</v>
      </c>
      <c r="I17" s="1" t="s">
        <v>1</v>
      </c>
      <c r="J17" s="3">
        <v>5000</v>
      </c>
      <c r="K17" s="3" t="s">
        <v>43</v>
      </c>
      <c r="L17" s="3">
        <v>5000</v>
      </c>
      <c r="M17" s="7"/>
      <c r="N17" s="32">
        <f>L17+J17+H17</f>
        <v>12540</v>
      </c>
      <c r="O17" s="41">
        <f>+N17/5000</f>
        <v>2.508</v>
      </c>
    </row>
    <row r="18" spans="2:15">
      <c r="B18" s="4" t="s">
        <v>3</v>
      </c>
      <c r="C18" s="1"/>
      <c r="D18" s="1"/>
      <c r="E18" s="1"/>
      <c r="F18" s="1"/>
      <c r="G18" s="1"/>
      <c r="H18" s="3"/>
      <c r="I18" s="1" t="s">
        <v>1</v>
      </c>
      <c r="J18" s="3">
        <v>5000</v>
      </c>
      <c r="K18" s="3" t="s">
        <v>43</v>
      </c>
      <c r="L18" s="3">
        <v>5000</v>
      </c>
      <c r="M18" s="7"/>
      <c r="N18" s="32">
        <f>J18+L18</f>
        <v>10000</v>
      </c>
      <c r="O18" s="41">
        <f>+N18/5000</f>
        <v>2</v>
      </c>
    </row>
    <row r="19" spans="2:15">
      <c r="B19" s="4" t="s">
        <v>8</v>
      </c>
      <c r="C19" s="1"/>
      <c r="D19" s="1"/>
      <c r="E19" s="1"/>
      <c r="F19" s="1"/>
      <c r="G19" s="1"/>
      <c r="H19" s="3"/>
      <c r="I19" s="1" t="s">
        <v>1</v>
      </c>
      <c r="J19" s="3">
        <v>5000</v>
      </c>
      <c r="K19" s="3" t="s">
        <v>43</v>
      </c>
      <c r="L19" s="3">
        <v>5000</v>
      </c>
      <c r="M19" s="7"/>
      <c r="N19" s="32">
        <f>L19+J19</f>
        <v>10000</v>
      </c>
      <c r="O19" s="41">
        <f>+N19/5000</f>
        <v>2</v>
      </c>
    </row>
    <row r="20" spans="2:15">
      <c r="B20" s="4" t="s">
        <v>11</v>
      </c>
      <c r="C20" s="1"/>
      <c r="D20" s="1"/>
      <c r="E20" s="1"/>
      <c r="F20" s="1"/>
      <c r="G20" s="1"/>
      <c r="H20" s="3"/>
      <c r="I20" s="1" t="s">
        <v>1</v>
      </c>
      <c r="J20" s="3">
        <v>5000</v>
      </c>
      <c r="K20" s="3" t="s">
        <v>43</v>
      </c>
      <c r="L20" s="3">
        <v>5000</v>
      </c>
      <c r="M20" s="7"/>
      <c r="N20" s="32">
        <f>L20+J20</f>
        <v>10000</v>
      </c>
      <c r="O20" s="41">
        <f>+N20/5000</f>
        <v>2</v>
      </c>
    </row>
    <row r="21" spans="2:15">
      <c r="B21" s="4" t="s">
        <v>12</v>
      </c>
      <c r="C21" s="1"/>
      <c r="D21" s="1"/>
      <c r="E21" s="1"/>
      <c r="F21" s="1"/>
      <c r="G21" s="1"/>
      <c r="H21" s="3"/>
      <c r="I21" s="1" t="s">
        <v>1</v>
      </c>
      <c r="J21" s="3">
        <v>5000</v>
      </c>
      <c r="K21" s="3" t="s">
        <v>43</v>
      </c>
      <c r="L21" s="3">
        <v>5000</v>
      </c>
      <c r="M21" s="7"/>
      <c r="N21" s="32">
        <f>L21+J21</f>
        <v>10000</v>
      </c>
      <c r="O21" s="41">
        <f>+N21/5000</f>
        <v>2</v>
      </c>
    </row>
    <row r="22" spans="2:15">
      <c r="B22" s="4" t="s">
        <v>14</v>
      </c>
      <c r="C22" s="1"/>
      <c r="D22" s="1"/>
      <c r="E22" s="1"/>
      <c r="F22" s="3"/>
      <c r="G22" s="1"/>
      <c r="H22" s="3"/>
      <c r="I22" s="1" t="s">
        <v>1</v>
      </c>
      <c r="J22" s="3">
        <v>5000</v>
      </c>
      <c r="K22" s="3" t="s">
        <v>43</v>
      </c>
      <c r="L22" s="3">
        <v>5000</v>
      </c>
      <c r="M22" s="7"/>
      <c r="N22" s="32">
        <f>L22+J22</f>
        <v>10000</v>
      </c>
      <c r="O22" s="41">
        <f>+N22/5000</f>
        <v>2</v>
      </c>
    </row>
    <row r="23" spans="2:15">
      <c r="B23" s="4" t="s">
        <v>19</v>
      </c>
      <c r="C23" s="1"/>
      <c r="D23" s="1"/>
      <c r="E23" s="1"/>
      <c r="F23" s="1"/>
      <c r="G23" s="1"/>
      <c r="H23" s="3"/>
      <c r="I23" s="1" t="s">
        <v>1</v>
      </c>
      <c r="J23" s="3">
        <v>5000</v>
      </c>
      <c r="K23" s="3" t="s">
        <v>43</v>
      </c>
      <c r="L23" s="3">
        <v>5000</v>
      </c>
      <c r="M23" s="7"/>
      <c r="N23" s="32">
        <f>L23+J23</f>
        <v>10000</v>
      </c>
      <c r="O23" s="41">
        <f>+N23/5000</f>
        <v>2</v>
      </c>
    </row>
    <row r="24" spans="2:15">
      <c r="B24" s="4" t="s">
        <v>36</v>
      </c>
      <c r="C24" s="1"/>
      <c r="D24" s="1"/>
      <c r="E24" s="1"/>
      <c r="F24" s="1"/>
      <c r="G24" s="1" t="s">
        <v>9</v>
      </c>
      <c r="H24" s="3">
        <v>2540</v>
      </c>
      <c r="I24" s="1" t="s">
        <v>1</v>
      </c>
      <c r="J24" s="3">
        <v>5000</v>
      </c>
      <c r="K24" s="3" t="s">
        <v>43</v>
      </c>
      <c r="L24" s="3">
        <v>5000</v>
      </c>
      <c r="M24" s="7"/>
      <c r="N24" s="32">
        <v>10000</v>
      </c>
      <c r="O24" s="41">
        <f>+N24/5000</f>
        <v>2</v>
      </c>
    </row>
    <row r="25" spans="2:15">
      <c r="B25" s="4" t="s">
        <v>31</v>
      </c>
      <c r="C25" s="1"/>
      <c r="D25" s="1"/>
      <c r="E25" s="1"/>
      <c r="F25" s="1"/>
      <c r="G25" s="1"/>
      <c r="H25" s="3"/>
      <c r="I25" s="1" t="s">
        <v>1</v>
      </c>
      <c r="J25" s="3">
        <v>5000</v>
      </c>
      <c r="K25" s="3" t="s">
        <v>43</v>
      </c>
      <c r="L25" s="3">
        <v>5000</v>
      </c>
      <c r="M25" s="7"/>
      <c r="N25" s="32">
        <v>10000</v>
      </c>
      <c r="O25" s="41">
        <f>+N25/5000</f>
        <v>2</v>
      </c>
    </row>
    <row r="26" spans="2:15">
      <c r="B26" s="4" t="s">
        <v>4</v>
      </c>
      <c r="C26" s="1"/>
      <c r="D26" s="1"/>
      <c r="E26" s="1"/>
      <c r="F26" s="1"/>
      <c r="G26" s="1"/>
      <c r="H26" s="3"/>
      <c r="I26" s="1" t="s">
        <v>1</v>
      </c>
      <c r="J26" s="3">
        <v>2540</v>
      </c>
      <c r="K26" s="3" t="s">
        <v>43</v>
      </c>
      <c r="L26" s="3">
        <v>5000</v>
      </c>
      <c r="M26" s="7"/>
      <c r="N26" s="32">
        <f>L26+J26</f>
        <v>7540</v>
      </c>
      <c r="O26" s="41">
        <f>+N26/5000</f>
        <v>1.508</v>
      </c>
    </row>
    <row r="27" spans="2:15">
      <c r="B27" s="4" t="s">
        <v>13</v>
      </c>
      <c r="C27" s="1"/>
      <c r="D27" s="1"/>
      <c r="E27" s="1"/>
      <c r="F27" s="1"/>
      <c r="G27" s="1"/>
      <c r="H27" s="3"/>
      <c r="I27" s="1" t="s">
        <v>1</v>
      </c>
      <c r="J27" s="3">
        <f>5000-2540</f>
        <v>2460</v>
      </c>
      <c r="K27" s="3" t="s">
        <v>43</v>
      </c>
      <c r="L27" s="3">
        <v>5000</v>
      </c>
      <c r="M27" s="7"/>
      <c r="N27" s="32">
        <f>L27+J27</f>
        <v>7460</v>
      </c>
      <c r="O27" s="41">
        <f>+N27/5000</f>
        <v>1.492</v>
      </c>
    </row>
    <row r="28" spans="2:15">
      <c r="B28" s="4" t="s">
        <v>28</v>
      </c>
      <c r="C28" s="1"/>
      <c r="D28" s="1"/>
      <c r="E28" s="1"/>
      <c r="F28" s="1"/>
      <c r="G28" s="1"/>
      <c r="H28" s="1"/>
      <c r="I28" s="1" t="s">
        <v>1</v>
      </c>
      <c r="J28" s="3">
        <v>5000</v>
      </c>
      <c r="K28" s="3" t="s">
        <v>43</v>
      </c>
      <c r="L28" s="3">
        <v>5000</v>
      </c>
      <c r="M28" s="7"/>
      <c r="N28" s="32">
        <v>5000</v>
      </c>
      <c r="O28" s="41">
        <f>+N28/5000</f>
        <v>1</v>
      </c>
    </row>
    <row r="29" spans="2:15">
      <c r="B29" s="4" t="s">
        <v>0</v>
      </c>
      <c r="C29" s="1"/>
      <c r="D29" s="1"/>
      <c r="E29" s="1"/>
      <c r="F29" s="1"/>
      <c r="G29" s="1"/>
      <c r="H29" s="3"/>
      <c r="I29" s="1"/>
      <c r="J29" s="3"/>
      <c r="K29" s="3" t="s">
        <v>43</v>
      </c>
      <c r="L29" s="3">
        <v>5000</v>
      </c>
      <c r="M29" s="7"/>
      <c r="N29" s="32">
        <f>L29</f>
        <v>5000</v>
      </c>
      <c r="O29" s="41">
        <f>+N29/5000</f>
        <v>1</v>
      </c>
    </row>
    <row r="30" spans="2:15">
      <c r="B30" s="4" t="s">
        <v>5</v>
      </c>
      <c r="C30" s="1"/>
      <c r="D30" s="1"/>
      <c r="E30" s="1"/>
      <c r="F30" s="1"/>
      <c r="G30" s="1"/>
      <c r="H30" s="3"/>
      <c r="I30" s="1"/>
      <c r="J30" s="3"/>
      <c r="K30" s="3" t="s">
        <v>43</v>
      </c>
      <c r="L30" s="3">
        <v>5000</v>
      </c>
      <c r="M30" s="7"/>
      <c r="N30" s="32">
        <f>L30</f>
        <v>5000</v>
      </c>
      <c r="O30" s="41">
        <f>+N30/5000</f>
        <v>1</v>
      </c>
    </row>
    <row r="31" spans="2:15">
      <c r="B31" s="4" t="s">
        <v>6</v>
      </c>
      <c r="C31" s="1"/>
      <c r="D31" s="1"/>
      <c r="E31" s="1"/>
      <c r="F31" s="1"/>
      <c r="G31" s="1"/>
      <c r="H31" s="3"/>
      <c r="I31" s="1"/>
      <c r="J31" s="3"/>
      <c r="K31" s="3" t="s">
        <v>43</v>
      </c>
      <c r="L31" s="3">
        <v>5000</v>
      </c>
      <c r="M31" s="7"/>
      <c r="N31" s="32">
        <f>L31</f>
        <v>5000</v>
      </c>
      <c r="O31" s="41">
        <f>+N31/5000</f>
        <v>1</v>
      </c>
    </row>
    <row r="32" spans="2:15">
      <c r="B32" s="4" t="s">
        <v>7</v>
      </c>
      <c r="C32" s="1"/>
      <c r="D32" s="1"/>
      <c r="E32" s="1"/>
      <c r="F32" s="1"/>
      <c r="G32" s="1"/>
      <c r="H32" s="3"/>
      <c r="I32" s="1"/>
      <c r="J32" s="3"/>
      <c r="K32" s="3" t="s">
        <v>43</v>
      </c>
      <c r="L32" s="3">
        <v>5000</v>
      </c>
      <c r="M32" s="7"/>
      <c r="N32" s="32">
        <f>L32</f>
        <v>5000</v>
      </c>
      <c r="O32" s="41">
        <f>+N32/5000</f>
        <v>1</v>
      </c>
    </row>
    <row r="33" spans="2:19">
      <c r="B33" s="4" t="s">
        <v>20</v>
      </c>
      <c r="C33" s="1"/>
      <c r="D33" s="1"/>
      <c r="E33" s="1"/>
      <c r="F33" s="1"/>
      <c r="G33" s="1"/>
      <c r="H33" s="3"/>
      <c r="I33" s="1"/>
      <c r="J33" s="3"/>
      <c r="K33" s="3" t="s">
        <v>43</v>
      </c>
      <c r="L33" s="3">
        <v>5000</v>
      </c>
      <c r="M33" s="7"/>
      <c r="N33" s="32">
        <f>L33</f>
        <v>5000</v>
      </c>
      <c r="O33" s="41">
        <f>+N33/5000</f>
        <v>1</v>
      </c>
    </row>
    <row r="34" spans="2:19">
      <c r="B34" s="4" t="s">
        <v>23</v>
      </c>
      <c r="C34" s="1"/>
      <c r="D34" s="1"/>
      <c r="E34" s="1"/>
      <c r="F34" s="1"/>
      <c r="G34" s="1"/>
      <c r="H34" s="1"/>
      <c r="I34" s="1"/>
      <c r="J34" s="3"/>
      <c r="K34" s="3" t="s">
        <v>43</v>
      </c>
      <c r="L34" s="3">
        <v>5000</v>
      </c>
      <c r="M34" s="7"/>
      <c r="N34" s="32">
        <f>L34</f>
        <v>5000</v>
      </c>
      <c r="O34" s="41">
        <f>+N34/5000</f>
        <v>1</v>
      </c>
    </row>
    <row r="35" spans="2:19">
      <c r="B35" s="4" t="s">
        <v>27</v>
      </c>
      <c r="C35" s="1"/>
      <c r="D35" s="1"/>
      <c r="E35" s="1"/>
      <c r="F35" s="1"/>
      <c r="G35" s="1"/>
      <c r="H35" s="1"/>
      <c r="I35" s="1"/>
      <c r="J35" s="3"/>
      <c r="K35" s="3" t="s">
        <v>43</v>
      </c>
      <c r="L35" s="3">
        <v>5000</v>
      </c>
      <c r="M35" s="7"/>
      <c r="N35" s="32">
        <f>L35</f>
        <v>5000</v>
      </c>
      <c r="O35" s="41">
        <f>+N35/5000</f>
        <v>1</v>
      </c>
    </row>
    <row r="36" spans="2:19">
      <c r="B36" s="4" t="s">
        <v>33</v>
      </c>
      <c r="C36" s="1"/>
      <c r="D36" s="1"/>
      <c r="E36" s="1"/>
      <c r="F36" s="1"/>
      <c r="G36" s="1"/>
      <c r="H36" s="1"/>
      <c r="I36" s="1"/>
      <c r="J36" s="3"/>
      <c r="K36" s="3" t="s">
        <v>43</v>
      </c>
      <c r="L36" s="3">
        <v>5000</v>
      </c>
      <c r="M36" s="7"/>
      <c r="N36" s="32">
        <f>L36</f>
        <v>5000</v>
      </c>
      <c r="O36" s="41">
        <f>+N36/5000</f>
        <v>1</v>
      </c>
    </row>
    <row r="37" spans="2:19" ht="15.75" thickBot="1">
      <c r="B37" s="4" t="s">
        <v>37</v>
      </c>
      <c r="C37" s="1"/>
      <c r="D37" s="1"/>
      <c r="E37" s="1"/>
      <c r="F37" s="1"/>
      <c r="G37" s="1"/>
      <c r="H37" s="1"/>
      <c r="I37" s="1"/>
      <c r="J37" s="3"/>
      <c r="K37" s="3"/>
      <c r="L37" s="3"/>
      <c r="M37" s="7"/>
      <c r="N37" s="32">
        <f>L37</f>
        <v>0</v>
      </c>
      <c r="O37" s="41">
        <f>+N37/5000</f>
        <v>0</v>
      </c>
    </row>
    <row r="38" spans="2:19">
      <c r="B38" s="4" t="s">
        <v>24</v>
      </c>
      <c r="C38" s="1"/>
      <c r="D38" s="1"/>
      <c r="E38" s="1"/>
      <c r="F38" s="1"/>
      <c r="G38" s="1"/>
      <c r="H38" s="3"/>
      <c r="I38" s="1"/>
      <c r="J38" s="3"/>
      <c r="K38" s="3" t="s">
        <v>43</v>
      </c>
      <c r="L38" s="3">
        <v>5000</v>
      </c>
      <c r="M38" s="7"/>
      <c r="N38" s="32">
        <v>0</v>
      </c>
      <c r="O38" s="41">
        <f>+N38/5000</f>
        <v>0</v>
      </c>
      <c r="Q38" s="53" t="s">
        <v>73</v>
      </c>
      <c r="R38" s="54"/>
    </row>
    <row r="39" spans="2:19" ht="15.75" thickBot="1">
      <c r="B39" s="1" t="s">
        <v>30</v>
      </c>
      <c r="C39" s="42"/>
      <c r="D39" s="42"/>
      <c r="E39" s="42"/>
      <c r="F39" s="42"/>
      <c r="G39" s="42"/>
      <c r="H39" s="42"/>
      <c r="I39" s="42"/>
      <c r="J39" s="43"/>
      <c r="K39" s="43" t="s">
        <v>43</v>
      </c>
      <c r="L39" s="43">
        <v>5000</v>
      </c>
      <c r="M39" s="44"/>
      <c r="N39" s="45">
        <v>0</v>
      </c>
      <c r="O39" s="46">
        <f>+N39/5000</f>
        <v>0</v>
      </c>
      <c r="Q39" s="55" t="s">
        <v>79</v>
      </c>
      <c r="R39" s="56"/>
    </row>
    <row r="40" spans="2:19" ht="15.75" thickBot="1">
      <c r="B40" s="51"/>
      <c r="C40" s="50"/>
      <c r="D40" s="38"/>
      <c r="E40" s="38"/>
      <c r="F40" s="38"/>
      <c r="G40" s="38"/>
      <c r="H40" s="38"/>
      <c r="I40" s="38"/>
      <c r="J40" s="38"/>
      <c r="K40" s="38"/>
      <c r="L40" s="39"/>
      <c r="M40" s="38"/>
      <c r="N40" s="40">
        <f>SUM(N8:N39)</f>
        <v>341287.5</v>
      </c>
      <c r="Q40" s="55" t="s">
        <v>83</v>
      </c>
      <c r="R40" s="56"/>
    </row>
    <row r="41" spans="2:19">
      <c r="B41" s="49" t="s">
        <v>69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6"/>
      <c r="O41" s="35"/>
      <c r="P41" s="35"/>
      <c r="Q41" s="55" t="s">
        <v>74</v>
      </c>
      <c r="R41" s="56"/>
      <c r="S41" s="52"/>
    </row>
    <row r="42" spans="2:19">
      <c r="B42" s="49" t="s">
        <v>70</v>
      </c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55" t="s">
        <v>80</v>
      </c>
      <c r="R42" s="56"/>
      <c r="S42" s="52"/>
    </row>
    <row r="43" spans="2:19">
      <c r="B43" s="49" t="s">
        <v>78</v>
      </c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55" t="s">
        <v>75</v>
      </c>
      <c r="R43" s="56"/>
      <c r="S43" s="52"/>
    </row>
    <row r="44" spans="2:19">
      <c r="B44" s="49" t="s">
        <v>66</v>
      </c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55" t="s">
        <v>81</v>
      </c>
      <c r="R44" s="56"/>
      <c r="S44" s="52"/>
    </row>
    <row r="45" spans="2:19">
      <c r="B45" s="49" t="s">
        <v>67</v>
      </c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55" t="s">
        <v>82</v>
      </c>
      <c r="R45" s="56"/>
      <c r="S45" s="52"/>
    </row>
    <row r="46" spans="2:19" ht="15.75" thickBot="1">
      <c r="B46" s="49" t="s">
        <v>71</v>
      </c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55" t="s">
        <v>85</v>
      </c>
      <c r="R46" s="56"/>
      <c r="S46" s="52"/>
    </row>
    <row r="47" spans="2:19">
      <c r="B47" s="49" t="s">
        <v>72</v>
      </c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58" t="s">
        <v>86</v>
      </c>
      <c r="R47" s="62"/>
      <c r="S47" s="52"/>
    </row>
    <row r="48" spans="2:19">
      <c r="B48" s="49" t="s">
        <v>68</v>
      </c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57" t="s">
        <v>87</v>
      </c>
      <c r="R48" s="63"/>
      <c r="S48" s="52"/>
    </row>
    <row r="49" spans="2:19" ht="15.75" thickBot="1">
      <c r="B49" s="49" t="s">
        <v>77</v>
      </c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61" t="s">
        <v>84</v>
      </c>
      <c r="R49" s="64"/>
      <c r="S49" s="52"/>
    </row>
    <row r="50" spans="2:19">
      <c r="Q50" s="59"/>
      <c r="R50" s="60"/>
    </row>
    <row r="51" spans="2:19">
      <c r="Q51" s="59"/>
      <c r="R51" s="60"/>
    </row>
    <row r="52" spans="2:19">
      <c r="Q52" s="59"/>
      <c r="R52" s="60"/>
    </row>
    <row r="53" spans="2:19">
      <c r="Q53" s="60"/>
      <c r="R53" s="60"/>
    </row>
    <row r="54" spans="2:19">
      <c r="Q54" s="60"/>
      <c r="R54" s="60"/>
    </row>
  </sheetData>
  <sortState ref="B8:O39">
    <sortCondition descending="1" ref="O8:O39"/>
  </sortState>
  <pageMargins left="0.70866141732283472" right="0.70866141732283472" top="0.74803149606299213" bottom="0.74803149606299213" header="0.31496062992125984" footer="0.31496062992125984"/>
  <pageSetup paperSize="9" scale="95" orientation="portrait" r:id="rId1"/>
  <legacyDrawing r:id="rId2"/>
  <oleObjects>
    <oleObject progId="ImagenImageExpert" shapeId="1025" r:id="rId3"/>
  </oleObjects>
</worksheet>
</file>

<file path=xl/worksheets/sheet2.xml><?xml version="1.0" encoding="utf-8"?>
<worksheet xmlns="http://schemas.openxmlformats.org/spreadsheetml/2006/main" xmlns:r="http://schemas.openxmlformats.org/officeDocument/2006/relationships">
  <dimension ref="B1:J15"/>
  <sheetViews>
    <sheetView workbookViewId="0">
      <selection activeCell="E20" sqref="E20"/>
    </sheetView>
  </sheetViews>
  <sheetFormatPr baseColWidth="10" defaultRowHeight="15"/>
  <cols>
    <col min="3" max="3" width="22.42578125" customWidth="1"/>
    <col min="4" max="4" width="17.28515625" customWidth="1"/>
    <col min="5" max="5" width="19.140625" customWidth="1"/>
  </cols>
  <sheetData>
    <row r="1" spans="2:10" ht="15.75" thickBot="1"/>
    <row r="2" spans="2:10" ht="30.75" customHeight="1" thickBot="1">
      <c r="B2" s="11" t="s">
        <v>59</v>
      </c>
      <c r="C2" s="12"/>
      <c r="D2" s="12"/>
      <c r="E2" s="13"/>
    </row>
    <row r="3" spans="2:10" ht="15.75" thickBot="1">
      <c r="B3" s="14" t="s">
        <v>48</v>
      </c>
      <c r="C3" s="15" t="s">
        <v>49</v>
      </c>
      <c r="D3" s="15" t="s">
        <v>54</v>
      </c>
      <c r="E3" s="16" t="s">
        <v>55</v>
      </c>
    </row>
    <row r="4" spans="2:10">
      <c r="B4" s="9">
        <v>112</v>
      </c>
      <c r="C4" s="10" t="s">
        <v>62</v>
      </c>
      <c r="D4" s="10" t="s">
        <v>1</v>
      </c>
      <c r="E4" s="17">
        <v>700</v>
      </c>
    </row>
    <row r="5" spans="2:10">
      <c r="B5" s="4">
        <v>203</v>
      </c>
      <c r="C5" s="1" t="s">
        <v>44</v>
      </c>
      <c r="D5" s="1" t="s">
        <v>45</v>
      </c>
      <c r="E5" s="5">
        <v>1400</v>
      </c>
    </row>
    <row r="6" spans="2:10">
      <c r="B6" s="4">
        <v>201</v>
      </c>
      <c r="C6" s="1" t="s">
        <v>46</v>
      </c>
      <c r="D6" s="1" t="s">
        <v>45</v>
      </c>
      <c r="E6" s="5">
        <v>1400</v>
      </c>
    </row>
    <row r="7" spans="2:10">
      <c r="B7" s="4">
        <v>61</v>
      </c>
      <c r="C7" s="1" t="s">
        <v>47</v>
      </c>
      <c r="D7" s="1" t="s">
        <v>1</v>
      </c>
      <c r="E7" s="5">
        <v>700</v>
      </c>
    </row>
    <row r="8" spans="2:10">
      <c r="B8" s="21" t="s">
        <v>57</v>
      </c>
      <c r="C8" s="22" t="s">
        <v>50</v>
      </c>
      <c r="D8" s="22" t="s">
        <v>51</v>
      </c>
      <c r="E8" s="23">
        <v>700</v>
      </c>
    </row>
    <row r="9" spans="2:10">
      <c r="B9" s="21" t="s">
        <v>57</v>
      </c>
      <c r="C9" s="22" t="s">
        <v>52</v>
      </c>
      <c r="D9" s="22" t="s">
        <v>51</v>
      </c>
      <c r="E9" s="23">
        <v>700</v>
      </c>
    </row>
    <row r="10" spans="2:10" ht="15.75" thickBot="1">
      <c r="B10" s="24" t="s">
        <v>57</v>
      </c>
      <c r="C10" s="25" t="s">
        <v>60</v>
      </c>
      <c r="D10" s="25" t="s">
        <v>61</v>
      </c>
      <c r="E10" s="26">
        <v>2100</v>
      </c>
    </row>
    <row r="11" spans="2:10" ht="18.75">
      <c r="D11" s="18" t="s">
        <v>56</v>
      </c>
      <c r="E11" s="19">
        <f>SUM(E4:E10)</f>
        <v>7700</v>
      </c>
    </row>
    <row r="14" spans="2:10">
      <c r="B14" s="20" t="s">
        <v>58</v>
      </c>
      <c r="C14" s="20"/>
      <c r="D14" s="8"/>
    </row>
    <row r="15" spans="2:10" ht="18.75">
      <c r="B15" s="18" t="s">
        <v>53</v>
      </c>
      <c r="C15" s="18"/>
      <c r="D15" s="18"/>
      <c r="E15" s="18"/>
      <c r="F15" s="18"/>
      <c r="G15" s="18"/>
      <c r="H15" s="18"/>
      <c r="I15" s="18"/>
      <c r="J15" s="8"/>
    </row>
  </sheetData>
  <pageMargins left="0.7" right="0.7" top="0.75" bottom="0.75" header="0.3" footer="0.3"/>
  <pageSetup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N35"/>
  <sheetViews>
    <sheetView workbookViewId="0">
      <selection activeCell="E22" sqref="E22"/>
    </sheetView>
  </sheetViews>
  <sheetFormatPr baseColWidth="10" defaultRowHeight="15"/>
  <sheetData>
    <row r="2" spans="1:14">
      <c r="A2" t="s">
        <v>39</v>
      </c>
    </row>
    <row r="3" spans="1:14">
      <c r="A3" t="s">
        <v>64</v>
      </c>
      <c r="N3" t="s">
        <v>63</v>
      </c>
    </row>
    <row r="4" spans="1:14">
      <c r="A4" t="s">
        <v>34</v>
      </c>
      <c r="C4" t="s">
        <v>40</v>
      </c>
      <c r="E4">
        <v>35260</v>
      </c>
      <c r="H4" t="s">
        <v>1</v>
      </c>
      <c r="I4">
        <v>5000</v>
      </c>
      <c r="J4" t="s">
        <v>43</v>
      </c>
      <c r="K4">
        <v>5000</v>
      </c>
      <c r="M4">
        <v>45260</v>
      </c>
      <c r="N4">
        <v>9.0519999999999996</v>
      </c>
    </row>
    <row r="5" spans="1:14">
      <c r="A5" t="s">
        <v>32</v>
      </c>
      <c r="C5" t="s">
        <v>40</v>
      </c>
      <c r="E5">
        <v>32307.5</v>
      </c>
      <c r="J5" t="s">
        <v>43</v>
      </c>
      <c r="K5">
        <v>5000</v>
      </c>
      <c r="M5">
        <v>37307.5</v>
      </c>
      <c r="N5">
        <v>7.4615</v>
      </c>
    </row>
    <row r="6" spans="1:14">
      <c r="A6" t="s">
        <v>17</v>
      </c>
      <c r="B6" t="s">
        <v>42</v>
      </c>
      <c r="C6">
        <v>5080</v>
      </c>
      <c r="D6" t="s">
        <v>15</v>
      </c>
      <c r="E6">
        <v>2540</v>
      </c>
      <c r="F6" t="s">
        <v>9</v>
      </c>
      <c r="G6">
        <v>2540</v>
      </c>
      <c r="H6" t="s">
        <v>1</v>
      </c>
      <c r="I6">
        <v>5000</v>
      </c>
      <c r="J6" t="s">
        <v>43</v>
      </c>
      <c r="K6">
        <v>5000</v>
      </c>
      <c r="M6">
        <v>20160</v>
      </c>
      <c r="N6">
        <v>4.032</v>
      </c>
    </row>
    <row r="7" spans="1:14">
      <c r="A7" t="s">
        <v>35</v>
      </c>
      <c r="B7">
        <v>40118</v>
      </c>
      <c r="C7">
        <v>2000</v>
      </c>
      <c r="D7" t="s">
        <v>38</v>
      </c>
      <c r="E7">
        <v>10040</v>
      </c>
      <c r="J7" t="s">
        <v>43</v>
      </c>
      <c r="K7">
        <v>5000</v>
      </c>
      <c r="M7">
        <v>17040</v>
      </c>
      <c r="N7">
        <v>3.4079999999999999</v>
      </c>
    </row>
    <row r="8" spans="1:14">
      <c r="A8" t="s">
        <v>21</v>
      </c>
      <c r="B8" t="s">
        <v>18</v>
      </c>
      <c r="C8">
        <v>7620</v>
      </c>
      <c r="D8" t="s">
        <v>15</v>
      </c>
      <c r="E8">
        <v>2540</v>
      </c>
      <c r="F8" t="s">
        <v>9</v>
      </c>
      <c r="G8">
        <v>2540</v>
      </c>
      <c r="H8" t="s">
        <v>1</v>
      </c>
      <c r="I8">
        <v>5000</v>
      </c>
      <c r="J8" t="s">
        <v>43</v>
      </c>
      <c r="K8">
        <v>5000</v>
      </c>
      <c r="M8">
        <v>15160</v>
      </c>
      <c r="N8">
        <v>3.032</v>
      </c>
    </row>
    <row r="9" spans="1:14">
      <c r="A9" t="s">
        <v>22</v>
      </c>
      <c r="D9" t="s">
        <v>15</v>
      </c>
      <c r="E9">
        <v>2540</v>
      </c>
      <c r="F9" t="s">
        <v>9</v>
      </c>
      <c r="G9">
        <v>2540</v>
      </c>
      <c r="H9" t="s">
        <v>1</v>
      </c>
      <c r="I9">
        <v>5000</v>
      </c>
      <c r="J9" t="s">
        <v>43</v>
      </c>
      <c r="K9">
        <v>5000</v>
      </c>
      <c r="M9">
        <v>15080</v>
      </c>
      <c r="N9">
        <v>3.016</v>
      </c>
    </row>
    <row r="10" spans="1:14">
      <c r="A10" t="s">
        <v>16</v>
      </c>
      <c r="F10" t="s">
        <v>9</v>
      </c>
      <c r="G10">
        <v>2540</v>
      </c>
      <c r="H10" t="s">
        <v>1</v>
      </c>
      <c r="I10">
        <v>5000</v>
      </c>
      <c r="J10" t="s">
        <v>43</v>
      </c>
      <c r="K10">
        <v>5000</v>
      </c>
      <c r="M10">
        <v>12540</v>
      </c>
      <c r="N10">
        <v>2.508</v>
      </c>
    </row>
    <row r="11" spans="1:14">
      <c r="A11" t="s">
        <v>25</v>
      </c>
      <c r="F11" t="s">
        <v>9</v>
      </c>
      <c r="G11">
        <v>2540</v>
      </c>
      <c r="H11" t="s">
        <v>1</v>
      </c>
      <c r="I11">
        <v>5000</v>
      </c>
      <c r="J11" t="s">
        <v>43</v>
      </c>
      <c r="K11">
        <v>5000</v>
      </c>
      <c r="M11">
        <v>12540</v>
      </c>
      <c r="N11">
        <v>2.508</v>
      </c>
    </row>
    <row r="12" spans="1:14">
      <c r="A12" t="s">
        <v>26</v>
      </c>
      <c r="F12" t="s">
        <v>9</v>
      </c>
      <c r="G12">
        <v>2540</v>
      </c>
      <c r="H12" t="s">
        <v>1</v>
      </c>
      <c r="I12">
        <v>5000</v>
      </c>
      <c r="J12" t="s">
        <v>43</v>
      </c>
      <c r="K12">
        <v>5000</v>
      </c>
      <c r="M12">
        <v>13660</v>
      </c>
      <c r="N12">
        <v>2.7320000000000002</v>
      </c>
    </row>
    <row r="13" spans="1:14">
      <c r="A13" t="s">
        <v>29</v>
      </c>
      <c r="F13" t="s">
        <v>9</v>
      </c>
      <c r="G13">
        <v>2540</v>
      </c>
      <c r="H13" t="s">
        <v>1</v>
      </c>
      <c r="I13">
        <v>5000</v>
      </c>
      <c r="J13" t="s">
        <v>43</v>
      </c>
      <c r="K13">
        <v>5000</v>
      </c>
      <c r="M13">
        <v>12540</v>
      </c>
      <c r="N13">
        <v>2.508</v>
      </c>
    </row>
    <row r="14" spans="1:14">
      <c r="A14" t="s">
        <v>3</v>
      </c>
      <c r="H14" t="s">
        <v>1</v>
      </c>
      <c r="I14">
        <v>5000</v>
      </c>
      <c r="J14" t="s">
        <v>43</v>
      </c>
      <c r="K14">
        <v>5000</v>
      </c>
      <c r="M14">
        <v>10000</v>
      </c>
      <c r="N14">
        <v>2</v>
      </c>
    </row>
    <row r="15" spans="1:14">
      <c r="A15" t="s">
        <v>8</v>
      </c>
      <c r="H15" t="s">
        <v>1</v>
      </c>
      <c r="I15">
        <v>5000</v>
      </c>
      <c r="J15" t="s">
        <v>43</v>
      </c>
      <c r="K15">
        <v>5000</v>
      </c>
      <c r="M15">
        <v>10000</v>
      </c>
      <c r="N15">
        <v>2</v>
      </c>
    </row>
    <row r="16" spans="1:14">
      <c r="A16" t="s">
        <v>11</v>
      </c>
      <c r="H16" t="s">
        <v>1</v>
      </c>
      <c r="I16">
        <v>5000</v>
      </c>
      <c r="J16" t="s">
        <v>43</v>
      </c>
      <c r="K16">
        <v>5000</v>
      </c>
      <c r="M16">
        <v>10000</v>
      </c>
      <c r="N16">
        <v>2</v>
      </c>
    </row>
    <row r="17" spans="1:14">
      <c r="A17" t="s">
        <v>12</v>
      </c>
      <c r="H17" t="s">
        <v>1</v>
      </c>
      <c r="I17">
        <v>5000</v>
      </c>
      <c r="J17" t="s">
        <v>43</v>
      </c>
      <c r="K17">
        <v>5000</v>
      </c>
      <c r="M17">
        <v>10000</v>
      </c>
      <c r="N17">
        <v>2</v>
      </c>
    </row>
    <row r="18" spans="1:14">
      <c r="A18" t="s">
        <v>14</v>
      </c>
      <c r="H18" t="s">
        <v>1</v>
      </c>
      <c r="I18">
        <v>5000</v>
      </c>
      <c r="J18" t="s">
        <v>43</v>
      </c>
      <c r="K18">
        <v>5000</v>
      </c>
      <c r="M18">
        <v>10000</v>
      </c>
      <c r="N18">
        <v>2</v>
      </c>
    </row>
    <row r="19" spans="1:14">
      <c r="A19" t="s">
        <v>19</v>
      </c>
      <c r="H19" t="s">
        <v>1</v>
      </c>
      <c r="I19">
        <v>5000</v>
      </c>
      <c r="J19" t="s">
        <v>43</v>
      </c>
      <c r="K19">
        <v>5000</v>
      </c>
      <c r="M19">
        <v>10000</v>
      </c>
      <c r="N19">
        <v>2</v>
      </c>
    </row>
    <row r="20" spans="1:14">
      <c r="A20" t="s">
        <v>28</v>
      </c>
      <c r="H20" t="s">
        <v>1</v>
      </c>
      <c r="I20">
        <v>5000</v>
      </c>
      <c r="J20" t="s">
        <v>43</v>
      </c>
      <c r="K20">
        <v>5000</v>
      </c>
      <c r="M20">
        <v>10000</v>
      </c>
      <c r="N20">
        <v>2</v>
      </c>
    </row>
    <row r="21" spans="1:14">
      <c r="A21" t="s">
        <v>36</v>
      </c>
      <c r="F21" t="s">
        <v>9</v>
      </c>
      <c r="G21">
        <v>2540</v>
      </c>
      <c r="H21" t="s">
        <v>1</v>
      </c>
      <c r="I21">
        <v>5000</v>
      </c>
      <c r="J21" t="s">
        <v>43</v>
      </c>
      <c r="K21">
        <v>5000</v>
      </c>
      <c r="M21">
        <v>10000</v>
      </c>
      <c r="N21">
        <v>2</v>
      </c>
    </row>
    <row r="22" spans="1:14">
      <c r="A22" t="s">
        <v>4</v>
      </c>
      <c r="H22" t="s">
        <v>1</v>
      </c>
      <c r="I22">
        <v>2540</v>
      </c>
      <c r="J22" t="s">
        <v>43</v>
      </c>
      <c r="K22">
        <v>5000</v>
      </c>
      <c r="M22">
        <v>7540</v>
      </c>
      <c r="N22">
        <v>1.508</v>
      </c>
    </row>
    <row r="23" spans="1:14">
      <c r="A23" t="s">
        <v>13</v>
      </c>
      <c r="H23" t="s">
        <v>1</v>
      </c>
      <c r="I23">
        <v>2460</v>
      </c>
      <c r="J23" t="s">
        <v>43</v>
      </c>
      <c r="K23">
        <v>5000</v>
      </c>
      <c r="M23">
        <v>7460</v>
      </c>
      <c r="N23">
        <v>1.492</v>
      </c>
    </row>
    <row r="24" spans="1:14">
      <c r="A24" t="s">
        <v>0</v>
      </c>
      <c r="J24" t="s">
        <v>43</v>
      </c>
      <c r="K24">
        <v>5000</v>
      </c>
      <c r="M24">
        <v>5000</v>
      </c>
      <c r="N24">
        <v>1</v>
      </c>
    </row>
    <row r="25" spans="1:14">
      <c r="A25" t="s">
        <v>5</v>
      </c>
      <c r="J25" t="s">
        <v>43</v>
      </c>
      <c r="K25">
        <v>5000</v>
      </c>
      <c r="M25">
        <v>5000</v>
      </c>
      <c r="N25">
        <v>1</v>
      </c>
    </row>
    <row r="26" spans="1:14">
      <c r="A26" t="s">
        <v>6</v>
      </c>
      <c r="J26" t="s">
        <v>43</v>
      </c>
      <c r="K26">
        <v>5000</v>
      </c>
      <c r="M26">
        <v>5000</v>
      </c>
      <c r="N26">
        <v>1</v>
      </c>
    </row>
    <row r="27" spans="1:14">
      <c r="A27" t="s">
        <v>7</v>
      </c>
      <c r="J27" t="s">
        <v>43</v>
      </c>
      <c r="K27">
        <v>5000</v>
      </c>
      <c r="M27">
        <v>5000</v>
      </c>
      <c r="N27">
        <v>1</v>
      </c>
    </row>
    <row r="28" spans="1:14">
      <c r="A28" t="s">
        <v>20</v>
      </c>
      <c r="J28" t="s">
        <v>43</v>
      </c>
      <c r="K28">
        <v>5000</v>
      </c>
      <c r="M28">
        <v>5000</v>
      </c>
      <c r="N28">
        <v>1</v>
      </c>
    </row>
    <row r="29" spans="1:14">
      <c r="A29" t="s">
        <v>23</v>
      </c>
      <c r="J29" t="s">
        <v>43</v>
      </c>
      <c r="K29">
        <v>5000</v>
      </c>
      <c r="M29">
        <v>5000</v>
      </c>
      <c r="N29">
        <v>1</v>
      </c>
    </row>
    <row r="30" spans="1:14">
      <c r="A30" t="s">
        <v>27</v>
      </c>
      <c r="J30" t="s">
        <v>43</v>
      </c>
      <c r="K30">
        <v>5000</v>
      </c>
      <c r="M30">
        <v>5000</v>
      </c>
      <c r="N30">
        <v>1</v>
      </c>
    </row>
    <row r="31" spans="1:14">
      <c r="A31" t="s">
        <v>31</v>
      </c>
      <c r="H31" t="s">
        <v>1</v>
      </c>
      <c r="I31">
        <v>5000</v>
      </c>
      <c r="J31" t="s">
        <v>43</v>
      </c>
      <c r="K31">
        <v>5000</v>
      </c>
      <c r="M31">
        <v>10000</v>
      </c>
      <c r="N31">
        <v>2</v>
      </c>
    </row>
    <row r="32" spans="1:14">
      <c r="A32" t="s">
        <v>33</v>
      </c>
      <c r="J32" t="s">
        <v>43</v>
      </c>
      <c r="K32">
        <v>5000</v>
      </c>
      <c r="M32">
        <v>5000</v>
      </c>
      <c r="N32">
        <v>1</v>
      </c>
    </row>
    <row r="33" spans="1:14">
      <c r="A33" t="s">
        <v>37</v>
      </c>
      <c r="M33">
        <v>0</v>
      </c>
      <c r="N33">
        <v>0</v>
      </c>
    </row>
    <row r="34" spans="1:14">
      <c r="A34" t="s">
        <v>24</v>
      </c>
      <c r="J34" t="s">
        <v>43</v>
      </c>
      <c r="K34">
        <v>5000</v>
      </c>
      <c r="M34">
        <v>0</v>
      </c>
      <c r="N34">
        <v>0</v>
      </c>
    </row>
    <row r="35" spans="1:14">
      <c r="A35" t="s">
        <v>30</v>
      </c>
      <c r="J35" t="s">
        <v>43</v>
      </c>
      <c r="K35">
        <v>5000</v>
      </c>
      <c r="M35">
        <v>0</v>
      </c>
      <c r="N3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Mantenimiento</vt:lpstr>
      <vt:lpstr>Cajon Estacionamientos</vt:lpstr>
      <vt:lpstr>Hoja3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Tania</dc:creator>
  <cp:lastModifiedBy>Mayra</cp:lastModifiedBy>
  <cp:lastPrinted>2011-06-10T23:25:11Z</cp:lastPrinted>
  <dcterms:created xsi:type="dcterms:W3CDTF">2011-05-18T16:08:59Z</dcterms:created>
  <dcterms:modified xsi:type="dcterms:W3CDTF">2011-06-10T23:26:07Z</dcterms:modified>
</cp:coreProperties>
</file>